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4 год\Отчёты2022\"/>
    </mc:Choice>
  </mc:AlternateContent>
  <xr:revisionPtr revIDLastSave="0" documentId="13_ncr:1_{DF6549E0-2D74-48E2-A8D7-836409A78461}" xr6:coauthVersionLast="47" xr6:coauthVersionMax="47" xr10:uidLastSave="{00000000-0000-0000-0000-000000000000}"/>
  <bookViews>
    <workbookView xWindow="-120" yWindow="-120" windowWidth="38640" windowHeight="15840" xr2:uid="{F5AFDC09-1D36-474E-A8E3-CD78E84A1BBC}"/>
  </bookViews>
  <sheets>
    <sheet name="усил  2 кат 2 (голос)" sheetId="1" r:id="rId1"/>
  </sheets>
  <definedNames>
    <definedName name="Z_34DE7953_6351_4043_AF0F_B57C163275A5_.wvu.PrintArea" localSheetId="0" hidden="1">'усил  2 кат 2 (голос)'!$A$1:$G$99</definedName>
    <definedName name="Z_34DE7953_6351_4043_AF0F_B57C163275A5_.wvu.Rows" localSheetId="0" hidden="1">'усил  2 кат 2 (голос)'!$25:$25,'усил  2 кат 2 (голос)'!$79:$85</definedName>
    <definedName name="Z_70B5A381_0726_4FFC_AC17_C39805B22ABF_.wvu.PrintArea" localSheetId="0" hidden="1">'усил  2 кат 2 (голос)'!$A$1:$G$99</definedName>
    <definedName name="Z_70B5A381_0726_4FFC_AC17_C39805B22ABF_.wvu.Rows" localSheetId="0" hidden="1">'усил  2 кат 2 (голос)'!$25:$25,'усил  2 кат 2 (голос)'!$79:$85</definedName>
    <definedName name="Z_7CE7353B_D7FE_4E0F_A5FD_2886423156B2_.wvu.PrintArea" localSheetId="0" hidden="1">'усил  2 кат 2 (голос)'!$A$1:$G$99</definedName>
    <definedName name="Z_7CE7353B_D7FE_4E0F_A5FD_2886423156B2_.wvu.Rows" localSheetId="0" hidden="1">'усил  2 кат 2 (голос)'!$25:$25,'усил  2 кат 2 (голос)'!$79:$85</definedName>
    <definedName name="_xlnm.Print_Area" localSheetId="0">'усил  2 кат 2 (голос)'!$A$1:$G$99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65" i="1"/>
  <c r="D66" i="1" s="1"/>
  <c r="E40" i="1"/>
  <c r="C35" i="1"/>
  <c r="E90" i="1" s="1"/>
  <c r="F26" i="1"/>
  <c r="E26" i="1"/>
  <c r="G25" i="1"/>
  <c r="F25" i="1"/>
  <c r="E25" i="1"/>
  <c r="G24" i="1"/>
  <c r="F24" i="1"/>
  <c r="E24" i="1"/>
  <c r="F23" i="1"/>
  <c r="E23" i="1"/>
  <c r="E89" i="1" l="1"/>
  <c r="D64" i="1"/>
  <c r="D42" i="1" s="1"/>
</calcChain>
</file>

<file path=xl/sharedStrings.xml><?xml version="1.0" encoding="utf-8"?>
<sst xmlns="http://schemas.openxmlformats.org/spreadsheetml/2006/main" count="139" uniqueCount="120">
  <si>
    <t>О Т Ч Е Т  о  выполнении договора управления</t>
  </si>
  <si>
    <t>АО "ДК Нижегородского района"</t>
  </si>
  <si>
    <t>за 2024 год</t>
  </si>
  <si>
    <t>ул.Усилова дом № 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</si>
  <si>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</si>
  <si>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</si>
  <si>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</si>
  <si>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</si>
  <si>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</si>
  <si>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</si>
  <si>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</si>
  <si>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</si>
  <si>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28.06.2019г.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</si>
  <si>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</si>
  <si>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</si>
  <si>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</si>
  <si>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</si>
  <si>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</si>
  <si>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</si>
  <si>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</si>
  <si>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</si>
  <si>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</si>
  <si>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</si>
  <si>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</si>
  <si>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01.01.2024г. с учетом прошлых лет</t>
  </si>
  <si>
    <t>за текущий год</t>
  </si>
  <si>
    <t>по состоянию на конец отчетного  года</t>
  </si>
  <si>
    <t>без учета денежных средств за 2008-2023г.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</si>
  <si>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</si>
  <si>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</si>
  <si>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</si>
  <si>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</si>
  <si>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</si>
  <si>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</si>
  <si>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</si>
  <si>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</si>
  <si>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</si>
  <si>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</si>
  <si>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</si>
  <si>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</si>
  <si>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</si>
  <si>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1137 КО/РВИ</t>
  </si>
  <si>
    <t>АО "ЭР-Телеком Холдинг"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</si>
  <si>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</si>
  <si>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</si>
  <si>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</si>
  <si>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</si>
  <si>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</si>
  <si>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</si>
  <si>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</si>
  <si>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</si>
  <si>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"Комфортис"/ 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</si>
  <si>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</si>
  <si>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</si>
  <si>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</si>
  <si>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</si>
  <si>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</si>
  <si>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</si>
  <si>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</si>
  <si>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</si>
  <si>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</si>
  <si>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</si>
  <si>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 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</si>
  <si>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</si>
  <si>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</si>
  <si>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</si>
  <si>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</si>
  <si>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</si>
  <si>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</si>
  <si>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</si>
  <si>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Ким//ООО "Логгерс"</t>
  </si>
  <si>
    <t>Прочие работы по благоустройству</t>
  </si>
  <si>
    <t>ИП Ким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</si>
  <si>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</si>
  <si>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</si>
  <si>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</si>
  <si>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</si>
  <si>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</si>
  <si>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</si>
  <si>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</si>
  <si>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</si>
  <si>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</si>
  <si>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</si>
  <si>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</si>
  <si>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</si>
  <si>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</si>
  <si>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</si>
  <si>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</si>
  <si>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</si>
  <si>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Канализация -- Промывка канализационных трубопроводов -- </t>
  </si>
  <si>
    <t>Июль 2024 г.</t>
  </si>
  <si>
    <t>ООО "Ремконт"</t>
  </si>
  <si>
    <t>Водоотведение -- Ремонт ливневой канализации -- п.6</t>
  </si>
  <si>
    <t>Февраль 2024 г.</t>
  </si>
  <si>
    <t>КОМФОРТИС АО</t>
  </si>
  <si>
    <t>Подъезды -- Ремонт подъездов -- п.1-6</t>
  </si>
  <si>
    <t>Март 2024 г.</t>
  </si>
  <si>
    <t>Ремконт ООО</t>
  </si>
  <si>
    <t>Подъезды -- кв.125 - замена ДД</t>
  </si>
  <si>
    <t>ООО СОЮЗ</t>
  </si>
  <si>
    <t>Ремонтные работы в системах отопления и гвс -- Замена участка стояка ГВС -- кв.180</t>
  </si>
  <si>
    <t>Апрель 2024 г.</t>
  </si>
  <si>
    <t xml:space="preserve">Прочие ремонтно-строит. работы -- Разработка проектной документации -- Разработка ПСД. Технадзор -- </t>
  </si>
  <si>
    <t>Декабрь 2024 г.</t>
  </si>
  <si>
    <t>АО "ТРЕСТ №37"</t>
  </si>
  <si>
    <t>3. КАПИТАЛЬНЫЙ РЕМОНТ</t>
  </si>
  <si>
    <t>Ремонт кровли</t>
  </si>
  <si>
    <t>Ноябрь 2016 г.</t>
  </si>
  <si>
    <t>ООО "Усиловский"</t>
  </si>
  <si>
    <t>Смена (замена), ремонт розлива</t>
  </si>
  <si>
    <t>Декабрь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</si>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</sst>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17" fillId="0" borderId="9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7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164" fontId="17" fillId="0" borderId="17" xfId="1" applyFont="1" applyFill="1" applyBorder="1" applyAlignment="1">
      <alignment horizontal="fill" vertical="center"/>
    </xf>
    <xf numFmtId="164" fontId="18" fillId="0" borderId="11" xfId="1" applyFont="1" applyFill="1" applyBorder="1" applyAlignment="1">
      <alignment horizontal="fill" vertical="center"/>
    </xf>
    <xf numFmtId="164" fontId="18" fillId="0" borderId="12" xfId="1" applyFont="1" applyFill="1" applyBorder="1" applyAlignment="1">
      <alignment horizontal="fill" vertical="center"/>
    </xf>
    <xf numFmtId="0" fontId="17" fillId="0" borderId="13" xfId="0" applyFont="1" applyBorder="1" applyAlignment="1">
      <alignment horizontal="justify" vertical="top"/>
    </xf>
    <xf numFmtId="0" fontId="17" fillId="0" borderId="7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8" fillId="0" borderId="7" xfId="1" applyFont="1" applyFill="1" applyBorder="1" applyAlignment="1">
      <alignment horizontal="fill" vertical="center"/>
    </xf>
    <xf numFmtId="164" fontId="18" fillId="0" borderId="8" xfId="1" applyFont="1" applyFill="1" applyBorder="1" applyAlignment="1">
      <alignment horizontal="fill" vertical="center"/>
    </xf>
    <xf numFmtId="0" fontId="19" fillId="0" borderId="6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164" fontId="9" fillId="0" borderId="18" xfId="0" applyNumberFormat="1" applyFont="1" applyBorder="1" applyAlignment="1">
      <alignment horizontal="center" vertical="top"/>
    </xf>
    <xf numFmtId="0" fontId="19" fillId="0" borderId="18" xfId="0" applyFont="1" applyBorder="1" applyAlignment="1">
      <alignment horizontal="justify" vertical="top"/>
    </xf>
    <xf numFmtId="164" fontId="19" fillId="0" borderId="19" xfId="0" applyNumberFormat="1" applyFont="1" applyBorder="1" applyAlignment="1">
      <alignment horizontal="justify" vertical="top"/>
    </xf>
    <xf numFmtId="0" fontId="20" fillId="0" borderId="0" xfId="0" applyFont="1" applyAlignment="1">
      <alignment horizontal="justify" vertical="center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0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164" fontId="23" fillId="0" borderId="9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justify" vertical="top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6" fillId="0" borderId="9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6" fillId="0" borderId="1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24" xfId="0" applyFont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0" fontId="16" fillId="0" borderId="24" xfId="0" applyFont="1" applyBorder="1" applyAlignment="1">
      <alignment horizontal="justify" vertical="top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24" xfId="0" applyFont="1" applyBorder="1" applyAlignment="1">
      <alignment horizontal="left" vertical="top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justify" vertical="center"/>
    </xf>
    <xf numFmtId="0" fontId="16" fillId="0" borderId="34" xfId="0" applyFont="1" applyBorder="1" applyAlignment="1">
      <alignment horizontal="justify" vertical="center"/>
    </xf>
    <xf numFmtId="0" fontId="16" fillId="0" borderId="35" xfId="0" applyFont="1" applyBorder="1" applyAlignment="1">
      <alignment horizontal="justify" vertical="center"/>
    </xf>
    <xf numFmtId="164" fontId="23" fillId="0" borderId="34" xfId="1" applyFont="1" applyFill="1" applyBorder="1" applyAlignment="1">
      <alignment horizontal="center" vertical="center"/>
    </xf>
    <xf numFmtId="164" fontId="23" fillId="0" borderId="36" xfId="1" applyFont="1" applyFill="1" applyBorder="1" applyAlignment="1">
      <alignment horizontal="center" vertical="center"/>
    </xf>
    <xf numFmtId="0" fontId="16" fillId="0" borderId="37" xfId="0" applyFont="1" applyBorder="1" applyAlignment="1">
      <alignment horizontal="justify" vertical="center"/>
    </xf>
    <xf numFmtId="0" fontId="16" fillId="0" borderId="17" xfId="0" applyFont="1" applyBorder="1" applyAlignment="1">
      <alignment horizontal="justify" vertical="center"/>
    </xf>
    <xf numFmtId="0" fontId="16" fillId="0" borderId="38" xfId="0" applyFont="1" applyBorder="1" applyAlignment="1">
      <alignment horizontal="justify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41" xfId="0" applyFont="1" applyBorder="1" applyAlignment="1">
      <alignment horizontal="justify" vertical="center"/>
    </xf>
    <xf numFmtId="0" fontId="16" fillId="0" borderId="42" xfId="0" applyFont="1" applyBorder="1" applyAlignment="1">
      <alignment horizontal="justify" vertical="center"/>
    </xf>
    <xf numFmtId="0" fontId="16" fillId="0" borderId="43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164" fontId="25" fillId="0" borderId="34" xfId="0" applyNumberFormat="1" applyFont="1" applyBorder="1" applyAlignment="1">
      <alignment horizontal="center"/>
    </xf>
    <xf numFmtId="164" fontId="25" fillId="0" borderId="36" xfId="0" applyNumberFormat="1" applyFont="1" applyBorder="1" applyAlignment="1">
      <alignment horizontal="center"/>
    </xf>
    <xf numFmtId="0" fontId="24" fillId="0" borderId="0" xfId="0" applyFont="1"/>
    <xf numFmtId="164" fontId="3" fillId="0" borderId="0" xfId="1" applyFont="1" applyFill="1"/>
    <xf numFmtId="164" fontId="16" fillId="0" borderId="17" xfId="1" applyFont="1" applyFill="1" applyBorder="1" applyAlignment="1">
      <alignment horizontal="justify" vertical="center"/>
    </xf>
    <xf numFmtId="0" fontId="16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16" fillId="0" borderId="44" xfId="0" applyFont="1" applyBorder="1" applyAlignment="1">
      <alignment horizontal="justify" vertical="center"/>
    </xf>
    <xf numFmtId="164" fontId="16" fillId="0" borderId="7" xfId="1" applyFont="1" applyFill="1" applyBorder="1" applyAlignment="1">
      <alignment horizontal="justify" vertical="center"/>
    </xf>
    <xf numFmtId="0" fontId="16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44" fontId="26" fillId="0" borderId="11" xfId="2" applyFont="1" applyFill="1" applyBorder="1" applyAlignment="1" applyProtection="1">
      <alignment horizontal="center" vertical="center" wrapText="1"/>
    </xf>
    <xf numFmtId="164" fontId="3" fillId="0" borderId="45" xfId="1" applyFont="1" applyFill="1" applyBorder="1" applyAlignment="1">
      <alignment horizontal="left" vertical="top"/>
    </xf>
    <xf numFmtId="164" fontId="3" fillId="0" borderId="46" xfId="1" applyFont="1" applyFill="1" applyBorder="1" applyAlignment="1">
      <alignment horizontal="left" vertical="top"/>
    </xf>
    <xf numFmtId="164" fontId="3" fillId="0" borderId="34" xfId="1" applyFont="1" applyFill="1" applyBorder="1" applyAlignment="1">
      <alignment horizontal="left" vertical="top"/>
    </xf>
    <xf numFmtId="164" fontId="9" fillId="0" borderId="35" xfId="1" applyFont="1" applyFill="1" applyBorder="1" applyAlignment="1">
      <alignment horizontal="center" vertical="top"/>
    </xf>
    <xf numFmtId="164" fontId="3" fillId="0" borderId="36" xfId="1" applyFont="1" applyFill="1" applyBorder="1" applyAlignment="1">
      <alignment vertical="top"/>
    </xf>
    <xf numFmtId="164" fontId="3" fillId="0" borderId="0" xfId="1" applyFont="1" applyFill="1" applyAlignment="1">
      <alignment horizontal="left"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center"/>
    </xf>
    <xf numFmtId="164" fontId="3" fillId="0" borderId="0" xfId="1" applyFont="1" applyFill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47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horizontal="justify" vertical="top"/>
    </xf>
    <xf numFmtId="0" fontId="3" fillId="0" borderId="3" xfId="0" applyFont="1" applyBorder="1" applyAlignment="1">
      <alignment vertical="top"/>
    </xf>
    <xf numFmtId="0" fontId="3" fillId="0" borderId="48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50" xfId="0" applyFont="1" applyBorder="1" applyAlignment="1">
      <alignment vertical="top"/>
    </xf>
    <xf numFmtId="0" fontId="3" fillId="0" borderId="7" xfId="0" applyFont="1" applyBorder="1" applyAlignment="1">
      <alignment horizontal="justify" vertical="top"/>
    </xf>
    <xf numFmtId="0" fontId="3" fillId="0" borderId="44" xfId="0" applyFont="1" applyBorder="1" applyAlignment="1">
      <alignment vertical="top" wrapText="1"/>
    </xf>
    <xf numFmtId="0" fontId="3" fillId="0" borderId="51" xfId="0" applyFont="1" applyBorder="1" applyAlignment="1">
      <alignment vertical="top" wrapText="1"/>
    </xf>
    <xf numFmtId="0" fontId="3" fillId="0" borderId="45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164" fontId="3" fillId="0" borderId="35" xfId="1" applyFont="1" applyFill="1" applyBorder="1" applyAlignment="1">
      <alignment horizontal="center" vertical="top"/>
    </xf>
    <xf numFmtId="0" fontId="3" fillId="0" borderId="35" xfId="0" applyFont="1" applyBorder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00AC-27A6-4C07-A62D-CEE1BCDD5A6B}">
  <sheetPr>
    <tabColor rgb="FF0070C0"/>
  </sheetPr>
  <dimension ref="A2:P438"/>
  <sheetViews>
    <sheetView tabSelected="1" view="pageBreakPreview" topLeftCell="A5" zoomScale="90" zoomScaleSheetLayoutView="90" workbookViewId="0">
      <selection activeCell="D43" sqref="D43:E43"/>
    </sheetView>
  </sheetViews>
  <sheetFormatPr defaultColWidth="9.140625" defaultRowHeight="16.5" x14ac:dyDescent="0.3"/>
  <cols>
    <col min="1" max="1" width="21.7109375" style="2" customWidth="1"/>
    <col min="2" max="2" width="17.7109375" style="2" customWidth="1"/>
    <col min="3" max="3" width="17.140625" style="2" customWidth="1"/>
    <col min="4" max="4" width="13.5703125" style="2" customWidth="1"/>
    <col min="5" max="5" width="23" style="2" customWidth="1"/>
    <col min="6" max="6" width="16.140625" style="2" bestFit="1" customWidth="1"/>
    <col min="7" max="7" width="20.42578125" style="2" customWidth="1"/>
    <col min="8" max="8" width="5.7109375" style="2" customWidth="1"/>
    <col min="9" max="9" width="3.28515625" style="3" customWidth="1"/>
    <col min="10" max="10" width="9.42578125" style="3" customWidth="1"/>
    <col min="11" max="11" width="5.5703125" style="3" bestFit="1" customWidth="1"/>
    <col min="12" max="12" width="5.42578125" style="4" bestFit="1" customWidth="1"/>
    <col min="13" max="13" width="10.85546875" style="5" bestFit="1" customWidth="1"/>
    <col min="14" max="14" width="10.42578125" style="5" customWidth="1"/>
    <col min="15" max="15" width="10.85546875" style="3" customWidth="1"/>
    <col min="16" max="16" width="9.28515625" style="3" bestFit="1" customWidth="1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1980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21" customHeight="1" x14ac:dyDescent="0.25">
      <c r="A8" s="14" t="s">
        <v>6</v>
      </c>
      <c r="B8" s="16">
        <v>12178.6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12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13</v>
      </c>
      <c r="P15" s="18"/>
    </row>
    <row r="16" spans="1:16" x14ac:dyDescent="0.3">
      <c r="A16" s="2" t="s">
        <v>14</v>
      </c>
      <c r="O16" s="18"/>
      <c r="P16" s="18"/>
    </row>
    <row r="17" spans="1:16" x14ac:dyDescent="0.3">
      <c r="O17" s="18"/>
    </row>
    <row r="18" spans="1:16" ht="20.25" x14ac:dyDescent="0.3">
      <c r="A18" s="19" t="s">
        <v>15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16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17</v>
      </c>
      <c r="B21" s="21" t="s">
        <v>18</v>
      </c>
      <c r="C21" s="21" t="s">
        <v>19</v>
      </c>
      <c r="D21" s="22" t="s">
        <v>20</v>
      </c>
      <c r="E21" s="23"/>
      <c r="F21" s="21" t="s">
        <v>21</v>
      </c>
      <c r="G21" s="24" t="s">
        <v>22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54.75" customHeight="1" thickBot="1" x14ac:dyDescent="0.3">
      <c r="A22" s="31"/>
      <c r="B22" s="32" t="s">
        <v>23</v>
      </c>
      <c r="C22" s="32" t="s">
        <v>23</v>
      </c>
      <c r="D22" s="32" t="s">
        <v>24</v>
      </c>
      <c r="E22" s="32" t="s">
        <v>25</v>
      </c>
      <c r="F22" s="32" t="s">
        <v>26</v>
      </c>
      <c r="G22" s="33" t="s">
        <v>27</v>
      </c>
      <c r="H22" s="26"/>
      <c r="I22" s="26"/>
      <c r="L22" s="28"/>
      <c r="M22" s="29"/>
      <c r="N22" s="29"/>
    </row>
    <row r="23" spans="1:16" s="30" customFormat="1" ht="33" x14ac:dyDescent="0.25">
      <c r="A23" s="34" t="s">
        <v>28</v>
      </c>
      <c r="B23" s="35">
        <v>4555065.18</v>
      </c>
      <c r="C23" s="35">
        <v>4414323.2629999993</v>
      </c>
      <c r="D23" s="35">
        <v>607925.00600000005</v>
      </c>
      <c r="E23" s="35">
        <f>B23-C23</f>
        <v>140741.91700000037</v>
      </c>
      <c r="F23" s="35">
        <f>D23+B23-C23</f>
        <v>748666.92300000042</v>
      </c>
      <c r="G23" s="36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x14ac:dyDescent="0.25">
      <c r="A24" s="37" t="s">
        <v>29</v>
      </c>
      <c r="B24" s="38">
        <v>1207965.78</v>
      </c>
      <c r="C24" s="38">
        <v>1170685.6499999999</v>
      </c>
      <c r="D24" s="38">
        <v>41519.596999999136</v>
      </c>
      <c r="E24" s="38">
        <f>B24-C24</f>
        <v>37280.130000000121</v>
      </c>
      <c r="F24" s="38">
        <f>D24+B24-C24</f>
        <v>78799.726999999257</v>
      </c>
      <c r="G24" s="39">
        <f>C24-D77</f>
        <v>-2349828.4699999997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hidden="1" x14ac:dyDescent="0.25">
      <c r="A25" s="37" t="s">
        <v>30</v>
      </c>
      <c r="B25" s="38"/>
      <c r="C25" s="38"/>
      <c r="D25" s="38">
        <v>-815.97000000000219</v>
      </c>
      <c r="E25" s="38">
        <f>B25-C25</f>
        <v>0</v>
      </c>
      <c r="F25" s="38">
        <f>D25+B25-C25</f>
        <v>-815.97000000000219</v>
      </c>
      <c r="G25" s="39">
        <f>C25-D84</f>
        <v>0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 x14ac:dyDescent="0.3">
      <c r="A26" s="40" t="s">
        <v>31</v>
      </c>
      <c r="B26" s="41">
        <v>411693.18000000017</v>
      </c>
      <c r="C26" s="41">
        <v>398958.2099999999</v>
      </c>
      <c r="D26" s="41">
        <v>14389.226999999897</v>
      </c>
      <c r="E26" s="41">
        <f>B26-C26</f>
        <v>12734.970000000263</v>
      </c>
      <c r="F26" s="41">
        <f>D26+B26-C26</f>
        <v>27124.19700000016</v>
      </c>
      <c r="G26" s="42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x14ac:dyDescent="0.25">
      <c r="A27" s="43" t="s">
        <v>32</v>
      </c>
      <c r="B27" s="43"/>
      <c r="C27" s="43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44"/>
      <c r="B28" s="44"/>
      <c r="C28" s="45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2" customFormat="1" x14ac:dyDescent="0.25">
      <c r="A29" s="46" t="s">
        <v>33</v>
      </c>
      <c r="B29" s="46"/>
      <c r="C29" s="46"/>
      <c r="D29" s="46"/>
      <c r="E29" s="46"/>
      <c r="F29" s="46"/>
      <c r="G29" s="46"/>
      <c r="H29" s="47"/>
      <c r="I29" s="48"/>
      <c r="J29" s="49"/>
      <c r="K29" s="49"/>
      <c r="L29" s="50"/>
      <c r="M29" s="51"/>
      <c r="N29" s="51"/>
      <c r="O29" s="49"/>
      <c r="P29" s="49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53" t="s">
        <v>34</v>
      </c>
      <c r="B31" s="54" t="s">
        <v>35</v>
      </c>
      <c r="C31" s="54" t="s">
        <v>36</v>
      </c>
      <c r="D31" s="55" t="s">
        <v>37</v>
      </c>
      <c r="E31" s="56" t="s">
        <v>38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3" customFormat="1" ht="25.5" x14ac:dyDescent="0.25">
      <c r="A32" s="57" t="s">
        <v>39</v>
      </c>
      <c r="B32" s="58" t="s">
        <v>40</v>
      </c>
      <c r="C32" s="59">
        <v>5858.48</v>
      </c>
      <c r="D32" s="60">
        <v>0</v>
      </c>
      <c r="E32" s="61">
        <v>0</v>
      </c>
      <c r="F32" s="62"/>
      <c r="G32" s="62"/>
      <c r="H32" s="26"/>
      <c r="I32" s="27"/>
      <c r="J32" s="27"/>
      <c r="K32" s="28"/>
      <c r="L32" s="29"/>
      <c r="M32" s="29"/>
      <c r="N32" s="27"/>
      <c r="O32" s="27"/>
    </row>
    <row r="33" spans="1:16" s="63" customFormat="1" ht="25.5" x14ac:dyDescent="0.25">
      <c r="A33" s="64" t="s">
        <v>41</v>
      </c>
      <c r="B33" s="65" t="s">
        <v>42</v>
      </c>
      <c r="C33" s="66">
        <v>32595.97</v>
      </c>
      <c r="D33" s="67">
        <v>0</v>
      </c>
      <c r="E33" s="68">
        <v>0</v>
      </c>
      <c r="F33" s="62"/>
      <c r="G33" s="62"/>
      <c r="H33" s="26"/>
      <c r="I33" s="27"/>
      <c r="J33" s="27"/>
      <c r="K33" s="28"/>
      <c r="L33" s="29"/>
      <c r="M33" s="29"/>
      <c r="N33" s="27"/>
      <c r="O33" s="27"/>
    </row>
    <row r="34" spans="1:16" s="63" customFormat="1" ht="26.25" thickBot="1" x14ac:dyDescent="0.3">
      <c r="A34" s="69" t="s">
        <v>43</v>
      </c>
      <c r="B34" s="70" t="s">
        <v>44</v>
      </c>
      <c r="C34" s="71">
        <v>26738.93</v>
      </c>
      <c r="D34" s="72">
        <v>0</v>
      </c>
      <c r="E34" s="73">
        <v>0</v>
      </c>
      <c r="F34" s="62"/>
      <c r="G34" s="62"/>
      <c r="H34" s="26"/>
      <c r="I34" s="27"/>
      <c r="J34" s="27"/>
      <c r="K34" s="28"/>
      <c r="L34" s="29"/>
      <c r="M34" s="29"/>
      <c r="N34" s="27"/>
      <c r="O34" s="27"/>
    </row>
    <row r="35" spans="1:16" s="63" customFormat="1" ht="17.25" thickBot="1" x14ac:dyDescent="0.3">
      <c r="A35" s="74" t="s">
        <v>45</v>
      </c>
      <c r="B35" s="75"/>
      <c r="C35" s="76">
        <f>SUM(C32:C34)</f>
        <v>65193.38</v>
      </c>
      <c r="D35" s="77"/>
      <c r="E35" s="78">
        <v>0</v>
      </c>
      <c r="F35" s="62"/>
      <c r="G35" s="62"/>
      <c r="H35" s="62"/>
      <c r="I35" s="62"/>
      <c r="L35" s="79"/>
      <c r="M35" s="80"/>
      <c r="N35" s="80"/>
    </row>
    <row r="36" spans="1:16" s="63" customFormat="1" ht="12.75" x14ac:dyDescent="0.25">
      <c r="A36" s="81"/>
      <c r="B36" s="62"/>
      <c r="C36" s="62"/>
      <c r="D36" s="62"/>
      <c r="E36" s="82"/>
      <c r="F36" s="62"/>
      <c r="G36" s="62"/>
      <c r="H36" s="62"/>
      <c r="I36" s="26"/>
      <c r="J36" s="27"/>
      <c r="K36" s="27"/>
      <c r="L36" s="28"/>
      <c r="M36" s="29"/>
      <c r="N36" s="29"/>
      <c r="O36" s="27"/>
      <c r="P36" s="27"/>
    </row>
    <row r="37" spans="1:16" s="30" customFormat="1" ht="20.25" x14ac:dyDescent="0.25">
      <c r="A37" s="83" t="s">
        <v>46</v>
      </c>
      <c r="B37" s="83"/>
      <c r="C37" s="83"/>
      <c r="D37" s="83"/>
      <c r="E37" s="83"/>
      <c r="F37" s="83"/>
      <c r="G37" s="83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50.25" customHeight="1" x14ac:dyDescent="0.3">
      <c r="A38" s="84" t="s">
        <v>47</v>
      </c>
      <c r="B38" s="84"/>
      <c r="C38" s="84"/>
      <c r="D38" s="84"/>
      <c r="E38" s="84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25"/>
      <c r="B39" s="25"/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85" t="s">
        <v>48</v>
      </c>
      <c r="B40" s="85"/>
      <c r="C40" s="85"/>
      <c r="D40" s="85"/>
      <c r="E40" s="86">
        <f>B23+B26</f>
        <v>4966758.3599999994</v>
      </c>
      <c r="F40" s="25"/>
      <c r="G40" s="25"/>
      <c r="H40" s="45"/>
      <c r="I40" s="26"/>
      <c r="J40" s="87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44"/>
      <c r="B41" s="44"/>
      <c r="C41" s="44"/>
      <c r="D41" s="44"/>
      <c r="E41" s="44"/>
      <c r="F41" s="25"/>
      <c r="G41" s="25"/>
      <c r="H41" s="25"/>
      <c r="I41" s="26"/>
      <c r="J41" s="27"/>
      <c r="K41" s="27"/>
      <c r="L41" s="28"/>
      <c r="M41" s="29"/>
      <c r="N41" s="29"/>
      <c r="O41" s="27"/>
      <c r="P41" s="27"/>
    </row>
    <row r="42" spans="1:16" s="30" customFormat="1" ht="17.25" thickBot="1" x14ac:dyDescent="0.3">
      <c r="A42" s="88" t="s">
        <v>49</v>
      </c>
      <c r="B42" s="89"/>
      <c r="C42" s="89"/>
      <c r="D42" s="90">
        <f>(E40-D64-D62-D55)</f>
        <v>2400078.8499999996</v>
      </c>
      <c r="E42" s="91"/>
      <c r="F42" s="92"/>
      <c r="G42" s="25"/>
      <c r="H42" s="25"/>
      <c r="L42" s="93"/>
      <c r="M42" s="94"/>
      <c r="N42" s="94"/>
    </row>
    <row r="43" spans="1:16" s="30" customFormat="1" ht="72" customHeight="1" x14ac:dyDescent="0.25">
      <c r="A43" s="95" t="s">
        <v>50</v>
      </c>
      <c r="B43" s="96"/>
      <c r="C43" s="97"/>
      <c r="D43" s="98" t="s">
        <v>51</v>
      </c>
      <c r="E43" s="99"/>
      <c r="F43" s="25"/>
      <c r="G43" s="25"/>
      <c r="H43" s="25"/>
      <c r="L43" s="93"/>
      <c r="M43" s="94"/>
      <c r="N43" s="94"/>
    </row>
    <row r="44" spans="1:16" s="30" customFormat="1" ht="51" customHeight="1" x14ac:dyDescent="0.25">
      <c r="A44" s="100" t="s">
        <v>52</v>
      </c>
      <c r="B44" s="101"/>
      <c r="C44" s="102"/>
      <c r="D44" s="98" t="s">
        <v>51</v>
      </c>
      <c r="E44" s="99"/>
      <c r="F44" s="25"/>
      <c r="G44" s="25"/>
      <c r="H44" s="25"/>
      <c r="L44" s="93"/>
      <c r="M44" s="94"/>
      <c r="N44" s="94"/>
    </row>
    <row r="45" spans="1:16" s="30" customFormat="1" ht="36" customHeight="1" x14ac:dyDescent="0.25">
      <c r="A45" s="100" t="s">
        <v>53</v>
      </c>
      <c r="B45" s="101"/>
      <c r="C45" s="102"/>
      <c r="D45" s="98" t="s">
        <v>51</v>
      </c>
      <c r="E45" s="99"/>
      <c r="F45" s="25"/>
      <c r="G45" s="25"/>
      <c r="H45" s="25"/>
      <c r="L45" s="93"/>
      <c r="M45" s="94"/>
      <c r="N45" s="94"/>
    </row>
    <row r="46" spans="1:16" s="30" customFormat="1" ht="34.5" customHeight="1" x14ac:dyDescent="0.25">
      <c r="A46" s="100" t="s">
        <v>54</v>
      </c>
      <c r="B46" s="101"/>
      <c r="C46" s="102"/>
      <c r="D46" s="103" t="s">
        <v>55</v>
      </c>
      <c r="E46" s="104"/>
      <c r="F46" s="25"/>
      <c r="G46" s="25"/>
      <c r="H46" s="25"/>
      <c r="L46" s="93"/>
      <c r="M46" s="94"/>
      <c r="N46" s="94"/>
    </row>
    <row r="47" spans="1:16" s="30" customFormat="1" ht="37.5" customHeight="1" x14ac:dyDescent="0.25">
      <c r="A47" s="100" t="s">
        <v>56</v>
      </c>
      <c r="B47" s="101"/>
      <c r="C47" s="102"/>
      <c r="D47" s="105" t="s">
        <v>57</v>
      </c>
      <c r="E47" s="106"/>
      <c r="F47" s="25"/>
      <c r="G47" s="25"/>
      <c r="H47" s="25"/>
      <c r="L47" s="93"/>
      <c r="M47" s="94"/>
      <c r="N47" s="94"/>
    </row>
    <row r="48" spans="1:16" s="30" customFormat="1" ht="54.75" customHeight="1" x14ac:dyDescent="0.25">
      <c r="A48" s="100" t="s">
        <v>58</v>
      </c>
      <c r="B48" s="101"/>
      <c r="C48" s="102"/>
      <c r="D48" s="107" t="s">
        <v>59</v>
      </c>
      <c r="E48" s="108"/>
      <c r="F48" s="25"/>
      <c r="G48" s="25"/>
      <c r="H48" s="25"/>
      <c r="L48" s="93"/>
      <c r="M48" s="94"/>
      <c r="N48" s="94"/>
    </row>
    <row r="49" spans="1:16" s="30" customFormat="1" ht="54" customHeight="1" x14ac:dyDescent="0.25">
      <c r="A49" s="109" t="s">
        <v>60</v>
      </c>
      <c r="B49" s="110"/>
      <c r="C49" s="111"/>
      <c r="D49" s="98" t="s">
        <v>51</v>
      </c>
      <c r="E49" s="99"/>
      <c r="F49" s="25"/>
      <c r="G49" s="25"/>
      <c r="H49" s="25"/>
      <c r="L49" s="93"/>
      <c r="M49" s="94"/>
      <c r="N49" s="94"/>
    </row>
    <row r="50" spans="1:16" s="30" customFormat="1" ht="54" customHeight="1" x14ac:dyDescent="0.25">
      <c r="A50" s="112" t="s">
        <v>61</v>
      </c>
      <c r="B50" s="113"/>
      <c r="C50" s="114"/>
      <c r="D50" s="115" t="s">
        <v>62</v>
      </c>
      <c r="E50" s="116"/>
      <c r="F50" s="25"/>
      <c r="G50" s="25"/>
      <c r="H50" s="25"/>
      <c r="L50" s="93"/>
      <c r="M50" s="94"/>
      <c r="N50" s="94"/>
    </row>
    <row r="51" spans="1:16" s="30" customFormat="1" ht="49.5" customHeight="1" x14ac:dyDescent="0.25">
      <c r="A51" s="109" t="s">
        <v>63</v>
      </c>
      <c r="B51" s="110"/>
      <c r="C51" s="111"/>
      <c r="D51" s="98" t="s">
        <v>51</v>
      </c>
      <c r="E51" s="99"/>
      <c r="F51" s="25"/>
      <c r="G51" s="25"/>
      <c r="H51" s="25"/>
      <c r="L51" s="93"/>
      <c r="M51" s="94"/>
      <c r="N51" s="94"/>
    </row>
    <row r="52" spans="1:16" s="30" customFormat="1" ht="18.75" hidden="1" customHeight="1" x14ac:dyDescent="0.25">
      <c r="A52" s="117" t="s">
        <v>64</v>
      </c>
      <c r="B52" s="118"/>
      <c r="C52" s="118"/>
      <c r="D52" s="98" t="s">
        <v>51</v>
      </c>
      <c r="E52" s="99"/>
      <c r="F52" s="25"/>
      <c r="G52" s="25"/>
      <c r="H52" s="25"/>
      <c r="L52" s="93"/>
      <c r="M52" s="94"/>
      <c r="N52" s="94"/>
    </row>
    <row r="53" spans="1:16" s="30" customFormat="1" x14ac:dyDescent="0.25">
      <c r="A53" s="119" t="s">
        <v>65</v>
      </c>
      <c r="B53" s="120"/>
      <c r="C53" s="121"/>
      <c r="D53" s="98" t="s">
        <v>51</v>
      </c>
      <c r="E53" s="99"/>
      <c r="F53" s="25"/>
      <c r="G53" s="25"/>
      <c r="H53" s="25"/>
      <c r="L53" s="93"/>
      <c r="M53" s="94"/>
      <c r="N53" s="94"/>
    </row>
    <row r="54" spans="1:16" s="30" customFormat="1" ht="17.25" thickBot="1" x14ac:dyDescent="0.3">
      <c r="A54" s="122" t="s">
        <v>66</v>
      </c>
      <c r="B54" s="123"/>
      <c r="C54" s="124"/>
      <c r="D54" s="125" t="s">
        <v>67</v>
      </c>
      <c r="E54" s="126"/>
      <c r="F54" s="25"/>
      <c r="G54" s="25"/>
      <c r="H54" s="25"/>
      <c r="L54" s="93"/>
      <c r="M54" s="94"/>
      <c r="N54" s="94"/>
    </row>
    <row r="55" spans="1:16" s="30" customFormat="1" ht="17.25" thickBot="1" x14ac:dyDescent="0.3">
      <c r="A55" s="127" t="s">
        <v>68</v>
      </c>
      <c r="B55" s="128"/>
      <c r="C55" s="129"/>
      <c r="D55" s="130">
        <v>1778067.99</v>
      </c>
      <c r="E55" s="131"/>
      <c r="F55" s="25"/>
      <c r="G55" s="25"/>
      <c r="H55" s="25"/>
      <c r="L55" s="93"/>
      <c r="M55" s="94"/>
      <c r="N55" s="94"/>
    </row>
    <row r="56" spans="1:16" s="30" customFormat="1" x14ac:dyDescent="0.25">
      <c r="A56" s="132" t="s">
        <v>69</v>
      </c>
      <c r="B56" s="133"/>
      <c r="C56" s="134"/>
      <c r="D56" s="135" t="s">
        <v>70</v>
      </c>
      <c r="E56" s="136"/>
      <c r="F56" s="25"/>
      <c r="G56" s="25"/>
      <c r="H56" s="25"/>
      <c r="L56" s="93"/>
      <c r="M56" s="94"/>
      <c r="N56" s="94"/>
    </row>
    <row r="57" spans="1:16" s="30" customFormat="1" ht="51" customHeight="1" x14ac:dyDescent="0.25">
      <c r="A57" s="100"/>
      <c r="B57" s="101"/>
      <c r="C57" s="102"/>
      <c r="D57" s="137"/>
      <c r="E57" s="138"/>
      <c r="F57" s="25"/>
      <c r="G57" s="25"/>
      <c r="H57" s="25"/>
      <c r="L57" s="93"/>
      <c r="M57" s="94"/>
      <c r="N57" s="94"/>
    </row>
    <row r="58" spans="1:16" s="30" customFormat="1" x14ac:dyDescent="0.25">
      <c r="A58" s="139" t="s">
        <v>71</v>
      </c>
      <c r="B58" s="140"/>
      <c r="C58" s="141"/>
      <c r="D58" s="105" t="s">
        <v>72</v>
      </c>
      <c r="E58" s="106"/>
      <c r="F58" s="25"/>
      <c r="G58" s="25"/>
      <c r="H58" s="25"/>
      <c r="L58" s="93"/>
      <c r="M58" s="94"/>
      <c r="N58" s="94"/>
    </row>
    <row r="59" spans="1:16" s="30" customFormat="1" ht="36.75" customHeight="1" x14ac:dyDescent="0.25">
      <c r="A59" s="100" t="s">
        <v>73</v>
      </c>
      <c r="B59" s="101"/>
      <c r="C59" s="102"/>
      <c r="D59" s="105" t="s">
        <v>72</v>
      </c>
      <c r="E59" s="106"/>
      <c r="F59" s="25"/>
      <c r="G59" s="25"/>
      <c r="H59" s="25"/>
      <c r="L59" s="93"/>
      <c r="M59" s="94"/>
      <c r="N59" s="94"/>
    </row>
    <row r="60" spans="1:16" s="30" customFormat="1" ht="14.45" customHeight="1" x14ac:dyDescent="0.25">
      <c r="A60" s="122" t="s">
        <v>74</v>
      </c>
      <c r="B60" s="123"/>
      <c r="C60" s="124"/>
      <c r="D60" s="105" t="s">
        <v>72</v>
      </c>
      <c r="E60" s="106"/>
      <c r="F60" s="25"/>
      <c r="G60" s="25"/>
      <c r="H60" s="25"/>
      <c r="L60" s="93"/>
      <c r="M60" s="94"/>
      <c r="N60" s="94"/>
    </row>
    <row r="61" spans="1:16" s="30" customFormat="1" ht="14.45" customHeight="1" thickBot="1" x14ac:dyDescent="0.3">
      <c r="A61" s="122" t="s">
        <v>75</v>
      </c>
      <c r="B61" s="123"/>
      <c r="C61" s="124"/>
      <c r="D61" s="105" t="s">
        <v>72</v>
      </c>
      <c r="E61" s="106"/>
      <c r="F61" s="25"/>
      <c r="G61" s="25"/>
      <c r="H61" s="25"/>
      <c r="L61" s="93"/>
      <c r="M61" s="94"/>
      <c r="N61" s="94"/>
    </row>
    <row r="62" spans="1:16" s="30" customFormat="1" ht="22.5" customHeight="1" thickBot="1" x14ac:dyDescent="0.3">
      <c r="A62" s="142" t="s">
        <v>76</v>
      </c>
      <c r="B62" s="143"/>
      <c r="C62" s="144"/>
      <c r="D62" s="130">
        <v>376918.34</v>
      </c>
      <c r="E62" s="131"/>
      <c r="F62" s="25"/>
      <c r="G62" s="25"/>
      <c r="H62" s="25"/>
      <c r="L62" s="93"/>
      <c r="M62" s="94"/>
      <c r="N62" s="94"/>
    </row>
    <row r="63" spans="1:16" s="30" customFormat="1" ht="53.25" customHeight="1" thickBot="1" x14ac:dyDescent="0.3">
      <c r="A63" s="145" t="s">
        <v>77</v>
      </c>
      <c r="B63" s="146"/>
      <c r="C63" s="147"/>
      <c r="D63" s="148" t="s">
        <v>78</v>
      </c>
      <c r="E63" s="149"/>
      <c r="F63" s="25"/>
      <c r="G63" s="25"/>
      <c r="H63" s="25"/>
      <c r="L63" s="93"/>
      <c r="M63" s="94"/>
      <c r="N63" s="94"/>
    </row>
    <row r="64" spans="1:16" ht="17.25" thickBot="1" x14ac:dyDescent="0.35">
      <c r="A64" s="150" t="s">
        <v>79</v>
      </c>
      <c r="B64" s="151"/>
      <c r="C64" s="152"/>
      <c r="D64" s="153">
        <f>D65+D66</f>
        <v>411693.18000000017</v>
      </c>
      <c r="E64" s="154"/>
      <c r="I64" s="2"/>
      <c r="J64" s="2"/>
      <c r="K64" s="2"/>
      <c r="L64" s="155"/>
      <c r="M64" s="156"/>
      <c r="N64" s="156"/>
      <c r="O64" s="2"/>
      <c r="P64" s="2"/>
    </row>
    <row r="65" spans="1:16" s="30" customFormat="1" ht="48" customHeight="1" x14ac:dyDescent="0.25">
      <c r="A65" s="132" t="s">
        <v>80</v>
      </c>
      <c r="B65" s="133"/>
      <c r="C65" s="134"/>
      <c r="D65" s="157">
        <f>(C23+C24+C25+C26)*1.8%</f>
        <v>107711.408214</v>
      </c>
      <c r="E65" s="158" t="s">
        <v>81</v>
      </c>
      <c r="F65" s="159"/>
      <c r="G65" s="25"/>
      <c r="H65" s="25"/>
      <c r="L65" s="93"/>
      <c r="M65" s="94"/>
      <c r="N65" s="94"/>
    </row>
    <row r="66" spans="1:16" s="30" customFormat="1" ht="83.25" customHeight="1" thickBot="1" x14ac:dyDescent="0.3">
      <c r="A66" s="160" t="s">
        <v>82</v>
      </c>
      <c r="B66" s="161"/>
      <c r="C66" s="162"/>
      <c r="D66" s="163">
        <f>B26-D65</f>
        <v>303981.77178600017</v>
      </c>
      <c r="E66" s="164" t="s">
        <v>83</v>
      </c>
      <c r="F66" s="25"/>
      <c r="G66" s="25"/>
      <c r="H66" s="25"/>
      <c r="L66" s="93"/>
      <c r="M66" s="94"/>
      <c r="N66" s="94"/>
    </row>
    <row r="67" spans="1:16" s="30" customFormat="1" x14ac:dyDescent="0.25">
      <c r="A67" s="44"/>
      <c r="B67" s="44"/>
      <c r="C67" s="25"/>
      <c r="D67" s="25"/>
      <c r="E67" s="25"/>
      <c r="F67" s="25"/>
      <c r="G67" s="25"/>
      <c r="H67" s="25"/>
      <c r="I67" s="27"/>
      <c r="J67" s="27"/>
      <c r="K67" s="27"/>
      <c r="L67" s="28"/>
      <c r="M67" s="29"/>
      <c r="N67" s="29"/>
      <c r="O67" s="27"/>
      <c r="P67" s="27"/>
    </row>
    <row r="68" spans="1:16" s="30" customFormat="1" x14ac:dyDescent="0.25">
      <c r="A68" s="165" t="s">
        <v>84</v>
      </c>
      <c r="B68" s="165"/>
      <c r="C68" s="165"/>
      <c r="D68" s="165"/>
      <c r="E68" s="165"/>
      <c r="F68" s="165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17.25" thickBot="1" x14ac:dyDescent="0.3">
      <c r="A69" s="25"/>
      <c r="B69" s="25"/>
      <c r="C69" s="25"/>
      <c r="D69" s="25"/>
      <c r="E69" s="25"/>
      <c r="F69" s="25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 ht="33.75" thickBot="1" x14ac:dyDescent="0.3">
      <c r="A70" s="166" t="s">
        <v>85</v>
      </c>
      <c r="B70" s="167"/>
      <c r="C70" s="168" t="s">
        <v>86</v>
      </c>
      <c r="D70" s="168" t="s">
        <v>87</v>
      </c>
      <c r="E70" s="169" t="s">
        <v>88</v>
      </c>
      <c r="F70" s="25"/>
      <c r="G70" s="25"/>
      <c r="H70" s="26"/>
      <c r="I70" s="27"/>
      <c r="J70" s="27"/>
      <c r="K70" s="28"/>
      <c r="L70" s="29"/>
      <c r="M70" s="29"/>
      <c r="N70" s="27"/>
      <c r="O70" s="27"/>
    </row>
    <row r="71" spans="1:16" s="30" customFormat="1" ht="40.5" customHeight="1" x14ac:dyDescent="0.25">
      <c r="A71" s="170" t="s">
        <v>89</v>
      </c>
      <c r="B71" s="171"/>
      <c r="C71" s="172" t="s">
        <v>90</v>
      </c>
      <c r="D71" s="173">
        <v>84653</v>
      </c>
      <c r="E71" s="172" t="s">
        <v>91</v>
      </c>
      <c r="F71" s="25"/>
      <c r="G71" s="25"/>
      <c r="H71" s="26"/>
      <c r="I71" s="27"/>
      <c r="J71" s="27"/>
      <c r="K71" s="28"/>
      <c r="L71" s="29"/>
      <c r="M71" s="29"/>
      <c r="N71" s="27"/>
      <c r="O71" s="27"/>
    </row>
    <row r="72" spans="1:16" s="30" customFormat="1" ht="40.5" customHeight="1" x14ac:dyDescent="0.25">
      <c r="A72" s="170" t="s">
        <v>92</v>
      </c>
      <c r="B72" s="171"/>
      <c r="C72" s="172" t="s">
        <v>93</v>
      </c>
      <c r="D72" s="173">
        <v>2485.13</v>
      </c>
      <c r="E72" s="172" t="s">
        <v>94</v>
      </c>
      <c r="F72" s="25"/>
      <c r="G72" s="25"/>
      <c r="H72" s="26"/>
      <c r="I72" s="27"/>
      <c r="J72" s="27"/>
      <c r="K72" s="28"/>
      <c r="L72" s="29"/>
      <c r="M72" s="29"/>
      <c r="N72" s="27"/>
      <c r="O72" s="27"/>
    </row>
    <row r="73" spans="1:16" s="30" customFormat="1" ht="40.5" customHeight="1" x14ac:dyDescent="0.25">
      <c r="A73" s="170" t="s">
        <v>95</v>
      </c>
      <c r="B73" s="171"/>
      <c r="C73" s="172" t="s">
        <v>96</v>
      </c>
      <c r="D73" s="173">
        <v>3092722.73</v>
      </c>
      <c r="E73" s="172" t="s">
        <v>97</v>
      </c>
      <c r="F73" s="25"/>
      <c r="G73" s="25"/>
      <c r="H73" s="26"/>
      <c r="I73" s="27"/>
      <c r="J73" s="27"/>
      <c r="K73" s="28"/>
      <c r="L73" s="29"/>
      <c r="M73" s="29"/>
      <c r="N73" s="27"/>
      <c r="O73" s="27"/>
    </row>
    <row r="74" spans="1:16" s="30" customFormat="1" ht="40.5" customHeight="1" x14ac:dyDescent="0.25">
      <c r="A74" s="170" t="s">
        <v>98</v>
      </c>
      <c r="B74" s="171"/>
      <c r="C74" s="172" t="s">
        <v>90</v>
      </c>
      <c r="D74" s="173">
        <v>2215.6</v>
      </c>
      <c r="E74" s="172" t="s">
        <v>99</v>
      </c>
      <c r="F74" s="25"/>
      <c r="G74" s="25"/>
      <c r="H74" s="26"/>
      <c r="I74" s="27"/>
      <c r="J74" s="27"/>
      <c r="K74" s="28"/>
      <c r="L74" s="29"/>
      <c r="M74" s="29"/>
      <c r="N74" s="27"/>
      <c r="O74" s="27"/>
    </row>
    <row r="75" spans="1:16" s="30" customFormat="1" ht="40.5" customHeight="1" x14ac:dyDescent="0.25">
      <c r="A75" s="170" t="s">
        <v>100</v>
      </c>
      <c r="B75" s="171"/>
      <c r="C75" s="172" t="s">
        <v>101</v>
      </c>
      <c r="D75" s="173">
        <v>2415.3200000000002</v>
      </c>
      <c r="E75" s="172" t="s">
        <v>94</v>
      </c>
      <c r="F75" s="25"/>
      <c r="G75" s="25"/>
      <c r="H75" s="26"/>
      <c r="I75" s="27"/>
      <c r="J75" s="27"/>
      <c r="K75" s="28"/>
      <c r="L75" s="29"/>
      <c r="M75" s="29"/>
      <c r="N75" s="27"/>
      <c r="O75" s="27"/>
    </row>
    <row r="76" spans="1:16" s="30" customFormat="1" ht="40.5" customHeight="1" thickBot="1" x14ac:dyDescent="0.3">
      <c r="A76" s="170" t="s">
        <v>102</v>
      </c>
      <c r="B76" s="171"/>
      <c r="C76" s="172" t="s">
        <v>103</v>
      </c>
      <c r="D76" s="173">
        <v>336022.34</v>
      </c>
      <c r="E76" s="172" t="s">
        <v>104</v>
      </c>
      <c r="F76" s="25"/>
      <c r="G76" s="25"/>
      <c r="H76" s="26"/>
      <c r="I76" s="27"/>
      <c r="J76" s="27"/>
      <c r="K76" s="28"/>
      <c r="L76" s="29"/>
      <c r="M76" s="29"/>
      <c r="N76" s="27"/>
      <c r="O76" s="27"/>
    </row>
    <row r="77" spans="1:16" s="182" customFormat="1" ht="17.25" thickBot="1" x14ac:dyDescent="0.3">
      <c r="A77" s="174" t="s">
        <v>45</v>
      </c>
      <c r="B77" s="175"/>
      <c r="C77" s="176"/>
      <c r="D77" s="177">
        <f>SUM(D71:D76)</f>
        <v>3520514.1199999996</v>
      </c>
      <c r="E77" s="178"/>
      <c r="F77" s="179"/>
      <c r="G77" s="179"/>
      <c r="H77" s="180"/>
      <c r="I77" s="51"/>
      <c r="J77" s="51"/>
      <c r="K77" s="181"/>
      <c r="L77" s="51"/>
      <c r="M77" s="51"/>
      <c r="N77" s="51"/>
      <c r="O77" s="51"/>
    </row>
    <row r="78" spans="1:16" s="30" customFormat="1" ht="17.25" customHeight="1" x14ac:dyDescent="0.25">
      <c r="A78" s="25"/>
      <c r="B78" s="25"/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 hidden="1" x14ac:dyDescent="0.25">
      <c r="A79" s="165" t="s">
        <v>105</v>
      </c>
      <c r="B79" s="165"/>
      <c r="C79" s="165"/>
      <c r="D79" s="165"/>
      <c r="E79" s="165"/>
      <c r="F79" s="165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 ht="34.15" hidden="1" customHeight="1" thickBot="1" x14ac:dyDescent="0.3">
      <c r="A80" s="25"/>
      <c r="B80" s="25"/>
      <c r="C80" s="25"/>
      <c r="D80" s="25"/>
      <c r="E80" s="25"/>
      <c r="F80" s="25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 hidden="1" x14ac:dyDescent="0.25">
      <c r="A81" s="183" t="s">
        <v>85</v>
      </c>
      <c r="B81" s="184"/>
      <c r="C81" s="54" t="s">
        <v>86</v>
      </c>
      <c r="D81" s="54" t="s">
        <v>87</v>
      </c>
      <c r="E81" s="184" t="s">
        <v>88</v>
      </c>
      <c r="F81" s="185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 ht="34.15" hidden="1" customHeight="1" x14ac:dyDescent="0.25">
      <c r="A82" s="186" t="s">
        <v>106</v>
      </c>
      <c r="B82" s="187"/>
      <c r="C82" s="188" t="s">
        <v>107</v>
      </c>
      <c r="D82" s="35">
        <v>0</v>
      </c>
      <c r="E82" s="189" t="s">
        <v>108</v>
      </c>
      <c r="F82" s="190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 ht="34.15" hidden="1" customHeight="1" thickBot="1" x14ac:dyDescent="0.3">
      <c r="A83" s="191" t="s">
        <v>109</v>
      </c>
      <c r="B83" s="192"/>
      <c r="C83" s="193" t="s">
        <v>110</v>
      </c>
      <c r="D83" s="41">
        <v>0</v>
      </c>
      <c r="E83" s="194" t="s">
        <v>111</v>
      </c>
      <c r="F83" s="19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52" customFormat="1" ht="17.25" hidden="1" thickBot="1" x14ac:dyDescent="0.3">
      <c r="A84" s="196" t="s">
        <v>45</v>
      </c>
      <c r="B84" s="197"/>
      <c r="C84" s="198"/>
      <c r="D84" s="199">
        <v>0</v>
      </c>
      <c r="E84" s="200"/>
      <c r="F84" s="201"/>
      <c r="G84" s="47"/>
      <c r="H84" s="47"/>
      <c r="I84" s="48"/>
      <c r="J84" s="49"/>
      <c r="K84" s="49"/>
      <c r="L84" s="50"/>
      <c r="M84" s="51"/>
      <c r="N84" s="51"/>
      <c r="O84" s="49"/>
      <c r="P84" s="49"/>
    </row>
    <row r="85" spans="1:16" s="30" customFormat="1" hidden="1" x14ac:dyDescent="0.25">
      <c r="A85" s="25"/>
      <c r="B85" s="202"/>
      <c r="C85" s="202"/>
      <c r="D85" s="203"/>
      <c r="E85" s="25"/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x14ac:dyDescent="0.25">
      <c r="A86" s="165" t="s">
        <v>112</v>
      </c>
      <c r="B86" s="165"/>
      <c r="C86" s="165"/>
      <c r="D86" s="165"/>
      <c r="E86" s="165"/>
      <c r="F86" s="16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x14ac:dyDescent="0.25">
      <c r="A87" s="25"/>
      <c r="B87" s="25"/>
      <c r="C87" s="25"/>
      <c r="D87" s="25"/>
      <c r="E87" s="25" t="s">
        <v>87</v>
      </c>
      <c r="F87" s="25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x14ac:dyDescent="0.25">
      <c r="A88" s="46" t="s">
        <v>113</v>
      </c>
      <c r="B88" s="46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46" t="s">
        <v>114</v>
      </c>
      <c r="B89" s="46"/>
      <c r="C89" s="25"/>
      <c r="D89" s="25"/>
      <c r="E89" s="45">
        <f>D66</f>
        <v>303981.77178600017</v>
      </c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204" t="s">
        <v>115</v>
      </c>
      <c r="B90" s="204"/>
      <c r="C90" s="25"/>
      <c r="D90" s="25"/>
      <c r="E90" s="45">
        <f>C35*0.1</f>
        <v>6519.3379999999997</v>
      </c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ht="10.5" customHeight="1" x14ac:dyDescent="0.25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ht="10.5" customHeight="1" x14ac:dyDescent="0.25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ht="10.5" customHeight="1" x14ac:dyDescent="0.25">
      <c r="A93" s="25"/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46" t="s">
        <v>116</v>
      </c>
      <c r="B94" s="46"/>
      <c r="C94" s="46"/>
      <c r="E94" s="25"/>
      <c r="F94" s="25" t="s">
        <v>117</v>
      </c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25" t="s">
        <v>118</v>
      </c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 t="s">
        <v>119</v>
      </c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A165" s="25"/>
      <c r="B165" s="25"/>
      <c r="C165" s="25"/>
      <c r="D165" s="25"/>
      <c r="E165" s="25"/>
      <c r="F165" s="25"/>
      <c r="G165" s="25"/>
      <c r="H165" s="25"/>
      <c r="I165" s="26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I166" s="27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 x14ac:dyDescent="0.25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 x14ac:dyDescent="0.25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 x14ac:dyDescent="0.25">
      <c r="I437" s="27"/>
      <c r="J437" s="27"/>
      <c r="K437" s="27"/>
      <c r="L437" s="28"/>
      <c r="M437" s="29"/>
      <c r="N437" s="29"/>
      <c r="O437" s="27"/>
      <c r="P437" s="27"/>
    </row>
    <row r="438" spans="9:16" s="30" customFormat="1" x14ac:dyDescent="0.25">
      <c r="I438" s="27"/>
      <c r="J438" s="27"/>
      <c r="K438" s="27"/>
      <c r="L438" s="28"/>
      <c r="M438" s="29"/>
      <c r="N438" s="29"/>
      <c r="O438" s="27"/>
      <c r="P438" s="27"/>
    </row>
  </sheetData>
  <mergeCells count="75">
    <mergeCell ref="A94:C94"/>
    <mergeCell ref="A84:B84"/>
    <mergeCell ref="E84:F84"/>
    <mergeCell ref="B85:C85"/>
    <mergeCell ref="A86:F86"/>
    <mergeCell ref="A88:B88"/>
    <mergeCell ref="A89:B89"/>
    <mergeCell ref="A75:B75"/>
    <mergeCell ref="A76:B76"/>
    <mergeCell ref="A77:B77"/>
    <mergeCell ref="A79:F79"/>
    <mergeCell ref="A81:B81"/>
    <mergeCell ref="E81:F81"/>
    <mergeCell ref="A68:F68"/>
    <mergeCell ref="A70:B70"/>
    <mergeCell ref="A71:B71"/>
    <mergeCell ref="A72:B72"/>
    <mergeCell ref="A73:B73"/>
    <mergeCell ref="A74:B74"/>
    <mergeCell ref="A63:C63"/>
    <mergeCell ref="D63:E63"/>
    <mergeCell ref="A64:C64"/>
    <mergeCell ref="D64:E64"/>
    <mergeCell ref="A65:C65"/>
    <mergeCell ref="A66:C66"/>
    <mergeCell ref="A60:C60"/>
    <mergeCell ref="D60:E60"/>
    <mergeCell ref="A61:C61"/>
    <mergeCell ref="D61:E61"/>
    <mergeCell ref="A62:C62"/>
    <mergeCell ref="D62:E62"/>
    <mergeCell ref="A56:C57"/>
    <mergeCell ref="D56:E57"/>
    <mergeCell ref="A58:C58"/>
    <mergeCell ref="D58:E58"/>
    <mergeCell ref="A59:C59"/>
    <mergeCell ref="D59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29:G29"/>
    <mergeCell ref="A37:G37"/>
    <mergeCell ref="A38:E38"/>
    <mergeCell ref="A42:C42"/>
    <mergeCell ref="D42:E42"/>
    <mergeCell ref="A43:C43"/>
    <mergeCell ref="D43:E43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6" orientation="portrait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 2 кат 2 (голос)</vt:lpstr>
      <vt:lpstr>'усил  2 кат 2 (голос)'!Область_печати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2025-03-22T12:31:11Z</cp:lastPrinted>
  <dcterms:created xsi:type="dcterms:W3CDTF">2025-03-22T12:30:23Z</dcterms:created>
  <dcterms:modified xsi:type="dcterms:W3CDTF">2025-03-22T12:31:46Z</dcterms:modified>
</cp:coreProperties>
</file>